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MEL\Desktop\107代辦事項\"/>
    </mc:Choice>
  </mc:AlternateContent>
  <bookViews>
    <workbookView xWindow="0" yWindow="0" windowWidth="19200" windowHeight="105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T34" i="1" s="1"/>
  <c r="M34" i="1"/>
  <c r="L34" i="1"/>
  <c r="T28" i="1"/>
  <c r="S28" i="1"/>
  <c r="M28" i="1"/>
  <c r="L28" i="1"/>
  <c r="S39" i="1" l="1"/>
  <c r="T39" i="1" s="1"/>
  <c r="S38" i="1"/>
  <c r="T38" i="1" s="1"/>
  <c r="S37" i="1"/>
  <c r="T37" i="1" s="1"/>
  <c r="S36" i="1"/>
  <c r="T36" i="1" s="1"/>
  <c r="S35" i="1"/>
  <c r="T35" i="1" s="1"/>
  <c r="S33" i="1"/>
  <c r="T33" i="1" s="1"/>
  <c r="T32" i="1"/>
  <c r="S32" i="1"/>
  <c r="S31" i="1"/>
  <c r="T31" i="1" s="1"/>
  <c r="S30" i="1"/>
  <c r="T30" i="1" s="1"/>
  <c r="S29" i="1"/>
  <c r="T29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6" i="1"/>
  <c r="T6" i="1" s="1"/>
  <c r="L39" i="1"/>
  <c r="M39" i="1" s="1"/>
  <c r="L38" i="1"/>
  <c r="M38" i="1" s="1"/>
  <c r="L37" i="1"/>
  <c r="M37" i="1" s="1"/>
  <c r="L36" i="1"/>
  <c r="M36" i="1" s="1"/>
  <c r="L35" i="1"/>
  <c r="M35" i="1" s="1"/>
  <c r="L33" i="1"/>
  <c r="M33" i="1" s="1"/>
  <c r="L32" i="1"/>
  <c r="M32" i="1" s="1"/>
  <c r="L31" i="1"/>
  <c r="M31" i="1" s="1"/>
  <c r="L30" i="1"/>
  <c r="M30" i="1" s="1"/>
  <c r="L29" i="1"/>
  <c r="M29" i="1" s="1"/>
  <c r="L27" i="1"/>
  <c r="M27" i="1" s="1"/>
  <c r="L26" i="1"/>
  <c r="M26" i="1" s="1"/>
  <c r="M25" i="1"/>
  <c r="L25" i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S7" i="1"/>
  <c r="T7" i="1" s="1"/>
  <c r="L7" i="1"/>
  <c r="M7" i="1" s="1"/>
  <c r="M6" i="1"/>
  <c r="L6" i="1"/>
</calcChain>
</file>

<file path=xl/sharedStrings.xml><?xml version="1.0" encoding="utf-8"?>
<sst xmlns="http://schemas.openxmlformats.org/spreadsheetml/2006/main" count="64" uniqueCount="56">
  <si>
    <t>班級編號101</t>
  </si>
  <si>
    <t>班級編號102</t>
  </si>
  <si>
    <t>班級編號103</t>
  </si>
  <si>
    <t>班級編號104</t>
  </si>
  <si>
    <t>班級編號105</t>
  </si>
  <si>
    <t>班級編號106</t>
  </si>
  <si>
    <t>班級編號201</t>
  </si>
  <si>
    <t>班級編號202</t>
  </si>
  <si>
    <t>班級編號203</t>
  </si>
  <si>
    <t>班級編號204</t>
  </si>
  <si>
    <t>班級編號205</t>
  </si>
  <si>
    <t>班級編號301</t>
  </si>
  <si>
    <t>班級編號302</t>
  </si>
  <si>
    <t>班級編號303</t>
  </si>
  <si>
    <t>班級編號304</t>
  </si>
  <si>
    <t>班級編號305</t>
  </si>
  <si>
    <t>班級編號401</t>
  </si>
  <si>
    <t>班級編號402</t>
  </si>
  <si>
    <t>班級編號403</t>
  </si>
  <si>
    <t>班級編號404</t>
  </si>
  <si>
    <t>班級編號405</t>
  </si>
  <si>
    <t>班級編號501</t>
  </si>
  <si>
    <t>班級編號502</t>
  </si>
  <si>
    <t>班級編號503</t>
  </si>
  <si>
    <t>班級編號504</t>
  </si>
  <si>
    <t>班級編號505</t>
  </si>
  <si>
    <t>班級編號601</t>
  </si>
  <si>
    <t>班級編號602</t>
  </si>
  <si>
    <t>班級編號603</t>
  </si>
  <si>
    <t>班級編號604</t>
  </si>
  <si>
    <t>班級編號605</t>
  </si>
  <si>
    <t>前</t>
    <phoneticPr fontId="1" type="noConversion"/>
  </si>
  <si>
    <t>中</t>
    <phoneticPr fontId="1" type="noConversion"/>
  </si>
  <si>
    <t>後</t>
    <phoneticPr fontId="1" type="noConversion"/>
  </si>
  <si>
    <t>平均</t>
    <phoneticPr fontId="1" type="noConversion"/>
  </si>
  <si>
    <t>標準值</t>
    <phoneticPr fontId="1" type="noConversion"/>
  </si>
  <si>
    <t>右上</t>
    <phoneticPr fontId="1" type="noConversion"/>
  </si>
  <si>
    <t>右下</t>
    <phoneticPr fontId="1" type="noConversion"/>
  </si>
  <si>
    <t>中間</t>
    <phoneticPr fontId="1" type="noConversion"/>
  </si>
  <si>
    <t>左上</t>
    <phoneticPr fontId="1" type="noConversion"/>
  </si>
  <si>
    <t>左下</t>
    <phoneticPr fontId="1" type="noConversion"/>
  </si>
  <si>
    <t>照明設備使用</t>
    <phoneticPr fontId="1" type="noConversion"/>
  </si>
  <si>
    <t>備註</t>
    <phoneticPr fontId="1" type="noConversion"/>
  </si>
  <si>
    <t xml:space="preserve">            右</t>
    <phoneticPr fontId="1" type="noConversion"/>
  </si>
  <si>
    <t xml:space="preserve">            中</t>
    <phoneticPr fontId="1" type="noConversion"/>
  </si>
  <si>
    <t xml:space="preserve">            左</t>
    <phoneticPr fontId="1" type="noConversion"/>
  </si>
  <si>
    <t xml:space="preserve">                            黑            板</t>
    <phoneticPr fontId="1" type="noConversion"/>
  </si>
  <si>
    <t xml:space="preserve">                                  教        室        課        桌</t>
    <phoneticPr fontId="1" type="noConversion"/>
  </si>
  <si>
    <t xml:space="preserve">     項         目</t>
    <phoneticPr fontId="1" type="noConversion"/>
  </si>
  <si>
    <t xml:space="preserve">     位         置</t>
    <phoneticPr fontId="1" type="noConversion"/>
  </si>
  <si>
    <t>備註：1.黑板照度500W</t>
    <phoneticPr fontId="1" type="noConversion"/>
  </si>
  <si>
    <t xml:space="preserve">            2.桌面照度350W</t>
    <phoneticPr fontId="1" type="noConversion"/>
  </si>
  <si>
    <t>107學年度會稽國小教室課桌椅及黑板採光測量記錄表         檢查日期:108.02.27     時間:13：30   天氣:陰</t>
    <phoneticPr fontId="1" type="noConversion"/>
  </si>
  <si>
    <t>班級編號206</t>
    <phoneticPr fontId="1" type="noConversion"/>
  </si>
  <si>
    <t>班級編號406</t>
    <phoneticPr fontId="1" type="noConversion"/>
  </si>
  <si>
    <t>班級編號506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</si>
</sst>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"/>
  <sheetViews>
    <sheetView tabSelected="1" workbookViewId="0">
      <selection activeCell="C6" sqref="C6:T39"/>
    </sheetView>
  </sheetViews>
  <sheetFormatPr defaultRowHeight="16.5" x14ac:dyDescent="0.25"/>
  <cols>
    <col min="2" max="2" width="14.625" customWidth="1"/>
    <col min="3" max="4" width="4.875" customWidth="1"/>
    <col min="5" max="5" width="5.25" customWidth="1"/>
    <col min="6" max="6" width="5.375" customWidth="1"/>
    <col min="7" max="7" width="5.875" customWidth="1"/>
    <col min="8" max="8" width="6.25" customWidth="1"/>
    <col min="9" max="9" width="5.125" customWidth="1"/>
    <col min="10" max="10" width="4.875" customWidth="1"/>
    <col min="11" max="11" width="5.25" customWidth="1"/>
    <col min="12" max="12" width="7.75" customWidth="1"/>
    <col min="13" max="13" width="8" customWidth="1"/>
    <col min="14" max="14" width="6.5" customWidth="1"/>
    <col min="15" max="15" width="6.125" customWidth="1"/>
    <col min="16" max="16" width="5.875" customWidth="1"/>
    <col min="17" max="17" width="6.125" customWidth="1"/>
    <col min="18" max="18" width="6.375" customWidth="1"/>
    <col min="19" max="19" width="5.5" customWidth="1"/>
    <col min="20" max="20" width="6.875" customWidth="1"/>
    <col min="21" max="21" width="13.25" customWidth="1"/>
  </cols>
  <sheetData>
    <row r="1" spans="2:22" ht="17.25" thickBot="1" x14ac:dyDescent="0.3"/>
    <row r="2" spans="2:22" ht="17.25" thickBot="1" x14ac:dyDescent="0.3">
      <c r="B2" s="16"/>
      <c r="C2" s="6" t="s">
        <v>52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2:22" ht="17.25" thickBot="1" x14ac:dyDescent="0.3">
      <c r="B3" s="14" t="s">
        <v>48</v>
      </c>
      <c r="C3" s="22" t="s">
        <v>47</v>
      </c>
      <c r="D3" s="22"/>
      <c r="E3" s="22"/>
      <c r="F3" s="22"/>
      <c r="G3" s="22"/>
      <c r="H3" s="22"/>
      <c r="I3" s="22"/>
      <c r="J3" s="22"/>
      <c r="K3" s="22"/>
      <c r="L3" s="22"/>
      <c r="M3" s="23"/>
      <c r="N3" s="22" t="s">
        <v>46</v>
      </c>
      <c r="O3" s="22"/>
      <c r="P3" s="22"/>
      <c r="Q3" s="22"/>
      <c r="R3" s="22"/>
      <c r="S3" s="22"/>
      <c r="T3" s="23"/>
      <c r="U3" s="5"/>
      <c r="V3" s="20"/>
    </row>
    <row r="4" spans="2:22" ht="17.25" thickBot="1" x14ac:dyDescent="0.3">
      <c r="B4" s="14" t="s">
        <v>49</v>
      </c>
      <c r="C4" s="22" t="s">
        <v>43</v>
      </c>
      <c r="D4" s="22"/>
      <c r="E4" s="23"/>
      <c r="F4" s="17" t="s">
        <v>44</v>
      </c>
      <c r="G4" s="22"/>
      <c r="H4" s="23"/>
      <c r="I4" s="17" t="s">
        <v>45</v>
      </c>
      <c r="J4" s="22"/>
      <c r="K4" s="22"/>
      <c r="L4" s="21" t="s">
        <v>34</v>
      </c>
      <c r="M4" s="21" t="s">
        <v>35</v>
      </c>
      <c r="N4" s="21" t="s">
        <v>36</v>
      </c>
      <c r="O4" s="21" t="s">
        <v>37</v>
      </c>
      <c r="P4" s="21" t="s">
        <v>38</v>
      </c>
      <c r="Q4" s="21" t="s">
        <v>39</v>
      </c>
      <c r="R4" s="21" t="s">
        <v>40</v>
      </c>
      <c r="S4" s="21" t="s">
        <v>34</v>
      </c>
      <c r="T4" s="21" t="s">
        <v>35</v>
      </c>
      <c r="U4" s="21" t="s">
        <v>41</v>
      </c>
      <c r="V4" s="20" t="s">
        <v>42</v>
      </c>
    </row>
    <row r="5" spans="2:22" ht="17.25" thickBot="1" x14ac:dyDescent="0.3">
      <c r="B5" s="15"/>
      <c r="C5" s="33" t="s">
        <v>31</v>
      </c>
      <c r="D5" s="27" t="s">
        <v>32</v>
      </c>
      <c r="E5" s="28" t="s">
        <v>33</v>
      </c>
      <c r="F5" s="26" t="s">
        <v>31</v>
      </c>
      <c r="G5" s="27" t="s">
        <v>32</v>
      </c>
      <c r="H5" s="28" t="s">
        <v>33</v>
      </c>
      <c r="I5" s="26" t="s">
        <v>31</v>
      </c>
      <c r="J5" s="27" t="s">
        <v>32</v>
      </c>
      <c r="K5" s="28" t="s">
        <v>33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5"/>
    </row>
    <row r="6" spans="2:22" ht="17.25" thickBot="1" x14ac:dyDescent="0.3">
      <c r="B6" s="18" t="s">
        <v>0</v>
      </c>
      <c r="C6" s="24">
        <v>380</v>
      </c>
      <c r="D6" s="4">
        <v>395</v>
      </c>
      <c r="E6" s="25">
        <v>390</v>
      </c>
      <c r="F6" s="24">
        <v>355</v>
      </c>
      <c r="G6" s="4">
        <v>350</v>
      </c>
      <c r="H6" s="25">
        <v>360</v>
      </c>
      <c r="I6" s="24">
        <v>340</v>
      </c>
      <c r="J6" s="4">
        <v>360</v>
      </c>
      <c r="K6" s="25">
        <v>370</v>
      </c>
      <c r="L6" s="29">
        <f>(+C6+D6+E6+F6+G6+H6+I6+J6+K6)/9</f>
        <v>366.66666666666669</v>
      </c>
      <c r="M6" s="18" t="str">
        <f>IF(L6&gt;350,"符合","不符合")</f>
        <v>符合</v>
      </c>
      <c r="N6" s="9">
        <v>510</v>
      </c>
      <c r="O6" s="10">
        <v>420</v>
      </c>
      <c r="P6" s="10">
        <v>710</v>
      </c>
      <c r="Q6" s="10">
        <v>603</v>
      </c>
      <c r="R6" s="13">
        <v>556</v>
      </c>
      <c r="S6" s="18">
        <f>(+N6+O6+P6+Q6+R6)/5</f>
        <v>559.79999999999995</v>
      </c>
      <c r="T6" s="19" t="str">
        <f>IF(S6&gt;500,"符合","不符合")</f>
        <v>符合</v>
      </c>
      <c r="U6" s="8"/>
      <c r="V6" s="4"/>
    </row>
    <row r="7" spans="2:22" ht="17.25" thickBot="1" x14ac:dyDescent="0.3">
      <c r="B7" s="32" t="s">
        <v>1</v>
      </c>
      <c r="C7" s="11">
        <v>330</v>
      </c>
      <c r="D7" s="1">
        <v>380</v>
      </c>
      <c r="E7" s="12">
        <v>390</v>
      </c>
      <c r="F7" s="11">
        <v>355</v>
      </c>
      <c r="G7" s="1">
        <v>360</v>
      </c>
      <c r="H7" s="12">
        <v>360</v>
      </c>
      <c r="I7" s="11">
        <v>380</v>
      </c>
      <c r="J7" s="1">
        <v>360</v>
      </c>
      <c r="K7" s="12">
        <v>380</v>
      </c>
      <c r="L7" s="30">
        <f t="shared" ref="L7:L39" si="0">(+C7+D7+E7+F7+G7+H7+I7+J7+K7)/9</f>
        <v>366.11111111111109</v>
      </c>
      <c r="M7" s="31" t="str">
        <f t="shared" ref="M7:M39" si="1">IF(L7&gt;350,"符合","不符合")</f>
        <v>符合</v>
      </c>
      <c r="N7" s="11">
        <v>501</v>
      </c>
      <c r="O7" s="1">
        <v>498</v>
      </c>
      <c r="P7" s="12">
        <v>556</v>
      </c>
      <c r="Q7" s="11">
        <v>533</v>
      </c>
      <c r="R7" s="1">
        <v>520</v>
      </c>
      <c r="S7" s="18">
        <f t="shared" ref="S7:S39" si="2">(+N7+O7+P7+Q7+R7)/5</f>
        <v>521.6</v>
      </c>
      <c r="T7" s="34" t="str">
        <f t="shared" ref="T7:T39" si="3">IF(S7&gt;500,"符合","不符合")</f>
        <v>符合</v>
      </c>
      <c r="U7" s="3"/>
      <c r="V7" s="1"/>
    </row>
    <row r="8" spans="2:22" ht="17.25" thickBot="1" x14ac:dyDescent="0.3">
      <c r="B8" s="32" t="s">
        <v>2</v>
      </c>
      <c r="C8" s="11">
        <v>338</v>
      </c>
      <c r="D8" s="1">
        <v>398</v>
      </c>
      <c r="E8" s="12">
        <v>405</v>
      </c>
      <c r="F8" s="11">
        <v>338</v>
      </c>
      <c r="G8" s="1">
        <v>355</v>
      </c>
      <c r="H8" s="12">
        <v>386</v>
      </c>
      <c r="I8" s="11">
        <v>360</v>
      </c>
      <c r="J8" s="1">
        <v>370</v>
      </c>
      <c r="K8" s="12">
        <v>338</v>
      </c>
      <c r="L8" s="29">
        <f t="shared" si="0"/>
        <v>365.33333333333331</v>
      </c>
      <c r="M8" s="18" t="str">
        <f t="shared" si="1"/>
        <v>符合</v>
      </c>
      <c r="N8" s="11">
        <v>578</v>
      </c>
      <c r="O8" s="1">
        <v>436</v>
      </c>
      <c r="P8" s="1">
        <v>560</v>
      </c>
      <c r="Q8" s="1">
        <v>510</v>
      </c>
      <c r="R8" s="2">
        <v>490</v>
      </c>
      <c r="S8" s="18">
        <f t="shared" si="2"/>
        <v>514.79999999999995</v>
      </c>
      <c r="T8" s="19" t="str">
        <f t="shared" si="3"/>
        <v>符合</v>
      </c>
      <c r="U8" s="3"/>
      <c r="V8" s="1"/>
    </row>
    <row r="9" spans="2:22" ht="17.25" thickBot="1" x14ac:dyDescent="0.3">
      <c r="B9" s="32" t="s">
        <v>3</v>
      </c>
      <c r="C9" s="11">
        <v>346</v>
      </c>
      <c r="D9" s="1">
        <v>390</v>
      </c>
      <c r="E9" s="12">
        <v>405</v>
      </c>
      <c r="F9" s="11">
        <v>339</v>
      </c>
      <c r="G9" s="1">
        <v>355</v>
      </c>
      <c r="H9" s="12">
        <v>369</v>
      </c>
      <c r="I9" s="11">
        <v>355</v>
      </c>
      <c r="J9" s="1">
        <v>370</v>
      </c>
      <c r="K9" s="12">
        <v>364</v>
      </c>
      <c r="L9" s="29">
        <f t="shared" si="0"/>
        <v>365.88888888888891</v>
      </c>
      <c r="M9" s="18" t="str">
        <f t="shared" si="1"/>
        <v>符合</v>
      </c>
      <c r="N9" s="11">
        <v>510</v>
      </c>
      <c r="O9" s="1">
        <v>496</v>
      </c>
      <c r="P9" s="1">
        <v>599</v>
      </c>
      <c r="Q9" s="1">
        <v>520</v>
      </c>
      <c r="R9" s="2">
        <v>501</v>
      </c>
      <c r="S9" s="18">
        <f t="shared" si="2"/>
        <v>525.20000000000005</v>
      </c>
      <c r="T9" s="19" t="str">
        <f t="shared" si="3"/>
        <v>符合</v>
      </c>
      <c r="U9" s="3"/>
      <c r="V9" s="1"/>
    </row>
    <row r="10" spans="2:22" ht="17.25" thickBot="1" x14ac:dyDescent="0.3">
      <c r="B10" s="32" t="s">
        <v>4</v>
      </c>
      <c r="C10" s="11">
        <v>390</v>
      </c>
      <c r="D10" s="1">
        <v>421</v>
      </c>
      <c r="E10" s="12">
        <v>480</v>
      </c>
      <c r="F10" s="11">
        <v>460</v>
      </c>
      <c r="G10" s="1">
        <v>454</v>
      </c>
      <c r="H10" s="12">
        <v>480</v>
      </c>
      <c r="I10" s="11">
        <v>360</v>
      </c>
      <c r="J10" s="1">
        <v>380</v>
      </c>
      <c r="K10" s="12">
        <v>370</v>
      </c>
      <c r="L10" s="29">
        <f t="shared" si="0"/>
        <v>421.66666666666669</v>
      </c>
      <c r="M10" s="18" t="str">
        <f t="shared" si="1"/>
        <v>符合</v>
      </c>
      <c r="N10" s="11">
        <v>546</v>
      </c>
      <c r="O10" s="1">
        <v>510</v>
      </c>
      <c r="P10" s="1">
        <v>580</v>
      </c>
      <c r="Q10" s="1">
        <v>523</v>
      </c>
      <c r="R10" s="2">
        <v>480</v>
      </c>
      <c r="S10" s="18">
        <f t="shared" si="2"/>
        <v>527.79999999999995</v>
      </c>
      <c r="T10" s="19" t="str">
        <f t="shared" si="3"/>
        <v>符合</v>
      </c>
      <c r="U10" s="3"/>
      <c r="V10" s="1"/>
    </row>
    <row r="11" spans="2:22" ht="17.25" thickBot="1" x14ac:dyDescent="0.3">
      <c r="B11" s="32" t="s">
        <v>5</v>
      </c>
      <c r="C11" s="11">
        <v>570</v>
      </c>
      <c r="D11" s="1">
        <v>584</v>
      </c>
      <c r="E11" s="12">
        <v>590</v>
      </c>
      <c r="F11" s="11">
        <v>681</v>
      </c>
      <c r="G11" s="1">
        <v>690</v>
      </c>
      <c r="H11" s="12">
        <v>679</v>
      </c>
      <c r="I11" s="11">
        <v>636</v>
      </c>
      <c r="J11" s="1">
        <v>610</v>
      </c>
      <c r="K11" s="12">
        <v>670</v>
      </c>
      <c r="L11" s="29">
        <f t="shared" si="0"/>
        <v>634.44444444444446</v>
      </c>
      <c r="M11" s="18" t="str">
        <f t="shared" si="1"/>
        <v>符合</v>
      </c>
      <c r="N11" s="11">
        <v>572</v>
      </c>
      <c r="O11" s="1">
        <v>512</v>
      </c>
      <c r="P11" s="1">
        <v>560</v>
      </c>
      <c r="Q11" s="1">
        <v>578</v>
      </c>
      <c r="R11" s="2">
        <v>512</v>
      </c>
      <c r="S11" s="18">
        <f t="shared" si="2"/>
        <v>546.79999999999995</v>
      </c>
      <c r="T11" s="19" t="str">
        <f t="shared" si="3"/>
        <v>符合</v>
      </c>
      <c r="U11" s="3"/>
      <c r="V11" s="1"/>
    </row>
    <row r="12" spans="2:22" ht="17.25" thickBot="1" x14ac:dyDescent="0.3">
      <c r="B12" s="32" t="s">
        <v>6</v>
      </c>
      <c r="C12" s="11">
        <v>595</v>
      </c>
      <c r="D12" s="1">
        <v>650</v>
      </c>
      <c r="E12" s="12">
        <v>570</v>
      </c>
      <c r="F12" s="11">
        <v>770</v>
      </c>
      <c r="G12" s="1">
        <v>790</v>
      </c>
      <c r="H12" s="12">
        <v>780</v>
      </c>
      <c r="I12" s="11">
        <v>655</v>
      </c>
      <c r="J12" s="1">
        <v>690</v>
      </c>
      <c r="K12" s="12">
        <v>780</v>
      </c>
      <c r="L12" s="29">
        <f t="shared" si="0"/>
        <v>697.77777777777783</v>
      </c>
      <c r="M12" s="18" t="str">
        <f t="shared" si="1"/>
        <v>符合</v>
      </c>
      <c r="N12" s="11">
        <v>525</v>
      </c>
      <c r="O12" s="1">
        <v>503</v>
      </c>
      <c r="P12" s="1">
        <v>500</v>
      </c>
      <c r="Q12" s="1">
        <v>514</v>
      </c>
      <c r="R12" s="2">
        <v>460</v>
      </c>
      <c r="S12" s="18">
        <f t="shared" si="2"/>
        <v>500.4</v>
      </c>
      <c r="T12" s="19" t="str">
        <f t="shared" si="3"/>
        <v>符合</v>
      </c>
      <c r="U12" s="3"/>
      <c r="V12" s="1"/>
    </row>
    <row r="13" spans="2:22" ht="17.25" thickBot="1" x14ac:dyDescent="0.3">
      <c r="B13" s="32" t="s">
        <v>7</v>
      </c>
      <c r="C13" s="11">
        <v>625</v>
      </c>
      <c r="D13" s="1">
        <v>650</v>
      </c>
      <c r="E13" s="12">
        <v>660</v>
      </c>
      <c r="F13" s="11">
        <v>710</v>
      </c>
      <c r="G13" s="1">
        <v>800</v>
      </c>
      <c r="H13" s="12">
        <v>760</v>
      </c>
      <c r="I13" s="11">
        <v>670</v>
      </c>
      <c r="J13" s="1">
        <v>860</v>
      </c>
      <c r="K13" s="12">
        <v>690</v>
      </c>
      <c r="L13" s="29">
        <f t="shared" si="0"/>
        <v>713.88888888888891</v>
      </c>
      <c r="M13" s="18" t="str">
        <f t="shared" si="1"/>
        <v>符合</v>
      </c>
      <c r="N13" s="11">
        <v>550</v>
      </c>
      <c r="O13" s="1">
        <v>523</v>
      </c>
      <c r="P13" s="1">
        <v>510</v>
      </c>
      <c r="Q13" s="1">
        <v>501</v>
      </c>
      <c r="R13" s="2">
        <v>486</v>
      </c>
      <c r="S13" s="18">
        <f t="shared" si="2"/>
        <v>514</v>
      </c>
      <c r="T13" s="19" t="str">
        <f t="shared" si="3"/>
        <v>符合</v>
      </c>
      <c r="U13" s="3"/>
      <c r="V13" s="1"/>
    </row>
    <row r="14" spans="2:22" ht="17.25" thickBot="1" x14ac:dyDescent="0.3">
      <c r="B14" s="32" t="s">
        <v>8</v>
      </c>
      <c r="C14" s="11">
        <v>656</v>
      </c>
      <c r="D14" s="1">
        <v>765</v>
      </c>
      <c r="E14" s="12">
        <v>640</v>
      </c>
      <c r="F14" s="11">
        <v>740</v>
      </c>
      <c r="G14" s="1">
        <v>760</v>
      </c>
      <c r="H14" s="12">
        <v>770</v>
      </c>
      <c r="I14" s="11">
        <v>685</v>
      </c>
      <c r="J14" s="1">
        <v>620</v>
      </c>
      <c r="K14" s="12">
        <v>750</v>
      </c>
      <c r="L14" s="29">
        <f t="shared" si="0"/>
        <v>709.55555555555554</v>
      </c>
      <c r="M14" s="18" t="str">
        <f t="shared" si="1"/>
        <v>符合</v>
      </c>
      <c r="N14" s="11">
        <v>501</v>
      </c>
      <c r="O14" s="1">
        <v>498</v>
      </c>
      <c r="P14" s="1">
        <v>550</v>
      </c>
      <c r="Q14" s="1">
        <v>510</v>
      </c>
      <c r="R14" s="2">
        <v>479</v>
      </c>
      <c r="S14" s="18">
        <f t="shared" si="2"/>
        <v>507.6</v>
      </c>
      <c r="T14" s="19" t="str">
        <f t="shared" si="3"/>
        <v>符合</v>
      </c>
      <c r="U14" s="3"/>
      <c r="V14" s="1"/>
    </row>
    <row r="15" spans="2:22" ht="17.25" thickBot="1" x14ac:dyDescent="0.3">
      <c r="B15" s="32" t="s">
        <v>9</v>
      </c>
      <c r="C15" s="11">
        <v>675</v>
      </c>
      <c r="D15" s="1">
        <v>665</v>
      </c>
      <c r="E15" s="12">
        <v>690</v>
      </c>
      <c r="F15" s="11">
        <v>790</v>
      </c>
      <c r="G15" s="1">
        <v>820</v>
      </c>
      <c r="H15" s="12">
        <v>810</v>
      </c>
      <c r="I15" s="11">
        <v>810</v>
      </c>
      <c r="J15" s="1">
        <v>780</v>
      </c>
      <c r="K15" s="12">
        <v>860</v>
      </c>
      <c r="L15" s="29">
        <f t="shared" si="0"/>
        <v>766.66666666666663</v>
      </c>
      <c r="M15" s="18" t="str">
        <f t="shared" si="1"/>
        <v>符合</v>
      </c>
      <c r="N15" s="11">
        <v>555</v>
      </c>
      <c r="O15" s="1">
        <v>531</v>
      </c>
      <c r="P15" s="1">
        <v>590</v>
      </c>
      <c r="Q15" s="1">
        <v>541</v>
      </c>
      <c r="R15" s="2">
        <v>512</v>
      </c>
      <c r="S15" s="18">
        <f t="shared" si="2"/>
        <v>545.79999999999995</v>
      </c>
      <c r="T15" s="19" t="str">
        <f t="shared" si="3"/>
        <v>符合</v>
      </c>
      <c r="U15" s="3"/>
      <c r="V15" s="1"/>
    </row>
    <row r="16" spans="2:22" ht="17.25" thickBot="1" x14ac:dyDescent="0.3">
      <c r="B16" s="32" t="s">
        <v>10</v>
      </c>
      <c r="C16" s="11">
        <v>385</v>
      </c>
      <c r="D16" s="1">
        <v>390</v>
      </c>
      <c r="E16" s="12">
        <v>420</v>
      </c>
      <c r="F16" s="11">
        <v>350</v>
      </c>
      <c r="G16" s="1">
        <v>380</v>
      </c>
      <c r="H16" s="12">
        <v>340</v>
      </c>
      <c r="I16" s="11">
        <v>425</v>
      </c>
      <c r="J16" s="1">
        <v>410</v>
      </c>
      <c r="K16" s="12">
        <v>440</v>
      </c>
      <c r="L16" s="29">
        <f t="shared" si="0"/>
        <v>393.33333333333331</v>
      </c>
      <c r="M16" s="18" t="str">
        <f t="shared" si="1"/>
        <v>符合</v>
      </c>
      <c r="N16" s="11">
        <v>511</v>
      </c>
      <c r="O16" s="1">
        <v>501</v>
      </c>
      <c r="P16" s="1">
        <v>578</v>
      </c>
      <c r="Q16" s="1">
        <v>500</v>
      </c>
      <c r="R16" s="2">
        <v>473</v>
      </c>
      <c r="S16" s="18">
        <f t="shared" si="2"/>
        <v>512.6</v>
      </c>
      <c r="T16" s="19" t="str">
        <f t="shared" si="3"/>
        <v>符合</v>
      </c>
      <c r="U16" s="3"/>
      <c r="V16" s="1"/>
    </row>
    <row r="17" spans="2:22" ht="17.25" thickBot="1" x14ac:dyDescent="0.3">
      <c r="B17" s="32" t="s">
        <v>53</v>
      </c>
      <c r="C17" s="11"/>
      <c r="D17" s="1"/>
      <c r="E17" s="12"/>
      <c r="F17" s="11"/>
      <c r="G17" s="1"/>
      <c r="H17" s="12"/>
      <c r="I17" s="11"/>
      <c r="J17" s="1"/>
      <c r="K17" s="12"/>
      <c r="L17" s="29"/>
      <c r="M17" s="18"/>
      <c r="N17" s="11"/>
      <c r="O17" s="1"/>
      <c r="P17" s="1"/>
      <c r="Q17" s="1"/>
      <c r="R17" s="2"/>
      <c r="S17" s="18"/>
      <c r="T17" s="19"/>
      <c r="U17" s="3"/>
      <c r="V17" s="1"/>
    </row>
    <row r="18" spans="2:22" ht="17.25" thickBot="1" x14ac:dyDescent="0.3">
      <c r="B18" s="32" t="s">
        <v>11</v>
      </c>
      <c r="C18" s="11">
        <v>716</v>
      </c>
      <c r="D18" s="1">
        <v>780</v>
      </c>
      <c r="E18" s="12">
        <v>706</v>
      </c>
      <c r="F18" s="11">
        <v>525</v>
      </c>
      <c r="G18" s="1">
        <v>580</v>
      </c>
      <c r="H18" s="12">
        <v>590</v>
      </c>
      <c r="I18" s="11">
        <v>578</v>
      </c>
      <c r="J18" s="1">
        <v>590</v>
      </c>
      <c r="K18" s="12">
        <v>550</v>
      </c>
      <c r="L18" s="29">
        <f t="shared" si="0"/>
        <v>623.88888888888891</v>
      </c>
      <c r="M18" s="18" t="str">
        <f t="shared" si="1"/>
        <v>符合</v>
      </c>
      <c r="N18" s="11">
        <v>747</v>
      </c>
      <c r="O18" s="1">
        <v>510</v>
      </c>
      <c r="P18" s="1">
        <v>650</v>
      </c>
      <c r="Q18" s="1">
        <v>498</v>
      </c>
      <c r="R18" s="2">
        <v>410</v>
      </c>
      <c r="S18" s="18">
        <f t="shared" si="2"/>
        <v>563</v>
      </c>
      <c r="T18" s="19" t="str">
        <f t="shared" si="3"/>
        <v>符合</v>
      </c>
      <c r="U18" s="3"/>
      <c r="V18" s="1"/>
    </row>
    <row r="19" spans="2:22" ht="17.25" thickBot="1" x14ac:dyDescent="0.3">
      <c r="B19" s="32" t="s">
        <v>12</v>
      </c>
      <c r="C19" s="11">
        <v>610</v>
      </c>
      <c r="D19" s="1">
        <v>590</v>
      </c>
      <c r="E19" s="12">
        <v>690</v>
      </c>
      <c r="F19" s="11">
        <v>690</v>
      </c>
      <c r="G19" s="1">
        <v>590</v>
      </c>
      <c r="H19" s="12">
        <v>680</v>
      </c>
      <c r="I19" s="11">
        <v>590</v>
      </c>
      <c r="J19" s="1">
        <v>756</v>
      </c>
      <c r="K19" s="12">
        <v>620</v>
      </c>
      <c r="L19" s="29">
        <f t="shared" si="0"/>
        <v>646.22222222222217</v>
      </c>
      <c r="M19" s="18" t="str">
        <f t="shared" si="1"/>
        <v>符合</v>
      </c>
      <c r="N19" s="11">
        <v>570</v>
      </c>
      <c r="O19" s="1">
        <v>480</v>
      </c>
      <c r="P19" s="1">
        <v>589</v>
      </c>
      <c r="Q19" s="1">
        <v>490</v>
      </c>
      <c r="R19" s="2">
        <v>470</v>
      </c>
      <c r="S19" s="18">
        <f t="shared" si="2"/>
        <v>519.79999999999995</v>
      </c>
      <c r="T19" s="19" t="str">
        <f t="shared" si="3"/>
        <v>符合</v>
      </c>
      <c r="U19" s="3"/>
      <c r="V19" s="1"/>
    </row>
    <row r="20" spans="2:22" ht="17.25" thickBot="1" x14ac:dyDescent="0.3">
      <c r="B20" s="32" t="s">
        <v>13</v>
      </c>
      <c r="C20" s="11">
        <v>540</v>
      </c>
      <c r="D20" s="1">
        <v>550</v>
      </c>
      <c r="E20" s="12">
        <v>510</v>
      </c>
      <c r="F20" s="11">
        <v>615</v>
      </c>
      <c r="G20" s="1">
        <v>680</v>
      </c>
      <c r="H20" s="12">
        <v>640</v>
      </c>
      <c r="I20" s="11">
        <v>550</v>
      </c>
      <c r="J20" s="1">
        <v>570</v>
      </c>
      <c r="K20" s="12">
        <v>520</v>
      </c>
      <c r="L20" s="29">
        <f t="shared" si="0"/>
        <v>575</v>
      </c>
      <c r="M20" s="18" t="str">
        <f t="shared" si="1"/>
        <v>符合</v>
      </c>
      <c r="N20" s="11">
        <v>512</v>
      </c>
      <c r="O20" s="1">
        <v>492</v>
      </c>
      <c r="P20" s="1">
        <v>558</v>
      </c>
      <c r="Q20" s="1">
        <v>489</v>
      </c>
      <c r="R20" s="2">
        <v>476</v>
      </c>
      <c r="S20" s="18">
        <f t="shared" si="2"/>
        <v>505.4</v>
      </c>
      <c r="T20" s="19" t="str">
        <f t="shared" si="3"/>
        <v>符合</v>
      </c>
      <c r="U20" s="3"/>
      <c r="V20" s="1"/>
    </row>
    <row r="21" spans="2:22" ht="17.25" thickBot="1" x14ac:dyDescent="0.3">
      <c r="B21" s="32" t="s">
        <v>14</v>
      </c>
      <c r="C21" s="11">
        <v>453</v>
      </c>
      <c r="D21" s="1">
        <v>410</v>
      </c>
      <c r="E21" s="12">
        <v>465</v>
      </c>
      <c r="F21" s="11">
        <v>578</v>
      </c>
      <c r="G21" s="1">
        <v>680</v>
      </c>
      <c r="H21" s="12">
        <v>450</v>
      </c>
      <c r="I21" s="11">
        <v>542</v>
      </c>
      <c r="J21" s="1">
        <v>550</v>
      </c>
      <c r="K21" s="12">
        <v>650</v>
      </c>
      <c r="L21" s="29">
        <f t="shared" si="0"/>
        <v>530.88888888888891</v>
      </c>
      <c r="M21" s="18" t="str">
        <f t="shared" si="1"/>
        <v>符合</v>
      </c>
      <c r="N21" s="11">
        <v>678</v>
      </c>
      <c r="O21" s="1">
        <v>580</v>
      </c>
      <c r="P21" s="1">
        <v>560</v>
      </c>
      <c r="Q21" s="1">
        <v>510</v>
      </c>
      <c r="R21" s="2">
        <v>496</v>
      </c>
      <c r="S21" s="18">
        <f t="shared" si="2"/>
        <v>564.79999999999995</v>
      </c>
      <c r="T21" s="19" t="str">
        <f t="shared" si="3"/>
        <v>符合</v>
      </c>
      <c r="U21" s="3"/>
      <c r="V21" s="1"/>
    </row>
    <row r="22" spans="2:22" ht="17.25" thickBot="1" x14ac:dyDescent="0.3">
      <c r="B22" s="32" t="s">
        <v>15</v>
      </c>
      <c r="C22" s="11">
        <v>415</v>
      </c>
      <c r="D22" s="1">
        <v>450</v>
      </c>
      <c r="E22" s="12">
        <v>440</v>
      </c>
      <c r="F22" s="11">
        <v>477</v>
      </c>
      <c r="G22" s="1">
        <v>488</v>
      </c>
      <c r="H22" s="12">
        <v>460</v>
      </c>
      <c r="I22" s="11">
        <v>450</v>
      </c>
      <c r="J22" s="1">
        <v>440</v>
      </c>
      <c r="K22" s="12">
        <v>480</v>
      </c>
      <c r="L22" s="29">
        <f t="shared" si="0"/>
        <v>455.55555555555554</v>
      </c>
      <c r="M22" s="18" t="str">
        <f t="shared" si="1"/>
        <v>符合</v>
      </c>
      <c r="N22" s="11">
        <v>657</v>
      </c>
      <c r="O22" s="1">
        <v>577</v>
      </c>
      <c r="P22" s="1">
        <v>555</v>
      </c>
      <c r="Q22" s="1">
        <v>594</v>
      </c>
      <c r="R22" s="2">
        <v>513</v>
      </c>
      <c r="S22" s="18">
        <f t="shared" si="2"/>
        <v>579.20000000000005</v>
      </c>
      <c r="T22" s="19" t="str">
        <f t="shared" si="3"/>
        <v>符合</v>
      </c>
      <c r="U22" s="3"/>
      <c r="V22" s="1"/>
    </row>
    <row r="23" spans="2:22" ht="17.25" thickBot="1" x14ac:dyDescent="0.3">
      <c r="B23" s="32" t="s">
        <v>16</v>
      </c>
      <c r="C23" s="11">
        <v>688</v>
      </c>
      <c r="D23" s="1">
        <v>570</v>
      </c>
      <c r="E23" s="12">
        <v>690</v>
      </c>
      <c r="F23" s="11">
        <v>660</v>
      </c>
      <c r="G23" s="1">
        <v>590</v>
      </c>
      <c r="H23" s="12">
        <v>530</v>
      </c>
      <c r="I23" s="11">
        <v>589</v>
      </c>
      <c r="J23" s="1">
        <v>679</v>
      </c>
      <c r="K23" s="12">
        <v>560</v>
      </c>
      <c r="L23" s="29">
        <f>(+C23+D23+E23+F23+G23+H23+I23+J23+K23)/9</f>
        <v>617.33333333333337</v>
      </c>
      <c r="M23" s="18" t="str">
        <f>IF(L23&gt;350,"符合","不符合")</f>
        <v>符合</v>
      </c>
      <c r="N23" s="11">
        <v>794</v>
      </c>
      <c r="O23" s="1">
        <v>688</v>
      </c>
      <c r="P23" s="1">
        <v>648</v>
      </c>
      <c r="Q23" s="1">
        <v>564</v>
      </c>
      <c r="R23" s="2">
        <v>531</v>
      </c>
      <c r="S23" s="18">
        <f>(+N23+O23+P23+Q23+R23)/5</f>
        <v>645</v>
      </c>
      <c r="T23" s="19" t="str">
        <f>IF(S23&gt;500,"符合","不符合")</f>
        <v>符合</v>
      </c>
      <c r="U23" s="3"/>
      <c r="V23" s="1"/>
    </row>
    <row r="24" spans="2:22" ht="17.25" thickBot="1" x14ac:dyDescent="0.3">
      <c r="B24" s="32" t="s">
        <v>17</v>
      </c>
      <c r="C24" s="11">
        <v>640</v>
      </c>
      <c r="D24" s="1">
        <v>690</v>
      </c>
      <c r="E24" s="12">
        <v>675</v>
      </c>
      <c r="F24" s="11">
        <v>390</v>
      </c>
      <c r="G24" s="1">
        <v>380</v>
      </c>
      <c r="H24" s="12">
        <v>336</v>
      </c>
      <c r="I24" s="11">
        <v>930</v>
      </c>
      <c r="J24" s="1">
        <v>750</v>
      </c>
      <c r="K24" s="12">
        <v>689</v>
      </c>
      <c r="L24" s="29">
        <f>(+C24+D24+E24+F24+G24+H24+I24+J24+K24)/9</f>
        <v>608.88888888888891</v>
      </c>
      <c r="M24" s="18" t="str">
        <f>IF(L24&gt;350,"符合","不符合")</f>
        <v>符合</v>
      </c>
      <c r="N24" s="11">
        <v>731</v>
      </c>
      <c r="O24" s="1">
        <v>710</v>
      </c>
      <c r="P24" s="1">
        <v>580</v>
      </c>
      <c r="Q24" s="1">
        <v>557</v>
      </c>
      <c r="R24" s="2">
        <v>524</v>
      </c>
      <c r="S24" s="18">
        <f>(+N24+O24+P24+Q24+R24)/5</f>
        <v>620.4</v>
      </c>
      <c r="T24" s="19" t="str">
        <f>IF(S24&gt;500,"符合","不符合")</f>
        <v>符合</v>
      </c>
      <c r="U24" s="3"/>
      <c r="V24" s="1"/>
    </row>
    <row r="25" spans="2:22" ht="17.25" thickBot="1" x14ac:dyDescent="0.3">
      <c r="B25" s="32" t="s">
        <v>18</v>
      </c>
      <c r="C25" s="11">
        <v>588</v>
      </c>
      <c r="D25" s="1">
        <v>493</v>
      </c>
      <c r="E25" s="12">
        <v>680</v>
      </c>
      <c r="F25" s="11">
        <v>598</v>
      </c>
      <c r="G25" s="1">
        <v>684</v>
      </c>
      <c r="H25" s="12">
        <v>592</v>
      </c>
      <c r="I25" s="11">
        <v>967</v>
      </c>
      <c r="J25" s="1">
        <v>879</v>
      </c>
      <c r="K25" s="12">
        <v>880</v>
      </c>
      <c r="L25" s="29">
        <f>(+C25+D25+E25+F25+G25+H25+I25+J25+K25)/9</f>
        <v>706.77777777777783</v>
      </c>
      <c r="M25" s="18" t="str">
        <f>IF(L25&gt;350,"符合","不符合")</f>
        <v>符合</v>
      </c>
      <c r="N25" s="11">
        <v>589</v>
      </c>
      <c r="O25" s="1">
        <v>540</v>
      </c>
      <c r="P25" s="1">
        <v>758</v>
      </c>
      <c r="Q25" s="1">
        <v>536</v>
      </c>
      <c r="R25" s="2">
        <v>501</v>
      </c>
      <c r="S25" s="18">
        <f>(+N25+O25+P25+Q25+R25)/5</f>
        <v>584.79999999999995</v>
      </c>
      <c r="T25" s="19" t="str">
        <f>IF(S25&gt;500,"符合","不符合")</f>
        <v>符合</v>
      </c>
      <c r="U25" s="3"/>
      <c r="V25" s="1"/>
    </row>
    <row r="26" spans="2:22" ht="17.25" thickBot="1" x14ac:dyDescent="0.3">
      <c r="B26" s="32" t="s">
        <v>19</v>
      </c>
      <c r="C26" s="11">
        <v>630</v>
      </c>
      <c r="D26" s="1">
        <v>498</v>
      </c>
      <c r="E26" s="12">
        <v>590</v>
      </c>
      <c r="F26" s="11">
        <v>598</v>
      </c>
      <c r="G26" s="1">
        <v>459</v>
      </c>
      <c r="H26" s="12">
        <v>430</v>
      </c>
      <c r="I26" s="11">
        <v>390</v>
      </c>
      <c r="J26" s="1">
        <v>468</v>
      </c>
      <c r="K26" s="12">
        <v>558</v>
      </c>
      <c r="L26" s="29">
        <f>(+C26+D26+E26+F26+G26+H26+I26+J26+K26)/9</f>
        <v>513.44444444444446</v>
      </c>
      <c r="M26" s="18" t="str">
        <f>IF(L26&gt;350,"符合","不符合")</f>
        <v>符合</v>
      </c>
      <c r="N26" s="11">
        <v>875</v>
      </c>
      <c r="O26" s="1">
        <v>873</v>
      </c>
      <c r="P26" s="1">
        <v>666</v>
      </c>
      <c r="Q26" s="1">
        <v>529</v>
      </c>
      <c r="R26" s="2">
        <v>495</v>
      </c>
      <c r="S26" s="18">
        <f>(+N26+O26+P26+Q26+R26)/5</f>
        <v>687.6</v>
      </c>
      <c r="T26" s="19" t="str">
        <f>IF(S26&gt;500,"符合","不符合")</f>
        <v>符合</v>
      </c>
      <c r="U26" s="3"/>
      <c r="V26" s="1"/>
    </row>
    <row r="27" spans="2:22" ht="17.25" thickBot="1" x14ac:dyDescent="0.3">
      <c r="B27" s="32" t="s">
        <v>20</v>
      </c>
      <c r="C27" s="11">
        <v>578</v>
      </c>
      <c r="D27" s="1">
        <v>680</v>
      </c>
      <c r="E27" s="12">
        <v>745</v>
      </c>
      <c r="F27" s="11">
        <v>520</v>
      </c>
      <c r="G27" s="1">
        <v>643</v>
      </c>
      <c r="H27" s="12">
        <v>642</v>
      </c>
      <c r="I27" s="11">
        <v>525</v>
      </c>
      <c r="J27" s="1">
        <v>486</v>
      </c>
      <c r="K27" s="12">
        <v>621</v>
      </c>
      <c r="L27" s="29">
        <f>(+C27+D27+E27+F27+G27+H27+I27+J27+K27)/9</f>
        <v>604.44444444444446</v>
      </c>
      <c r="M27" s="18" t="str">
        <f>IF(L27&gt;350,"符合","不符合")</f>
        <v>符合</v>
      </c>
      <c r="N27" s="11">
        <v>888</v>
      </c>
      <c r="O27" s="1">
        <v>870</v>
      </c>
      <c r="P27" s="1">
        <v>635</v>
      </c>
      <c r="Q27" s="1">
        <v>581</v>
      </c>
      <c r="R27" s="2">
        <v>522</v>
      </c>
      <c r="S27" s="18">
        <f>(+N27+O27+P27+Q27+R27)/5</f>
        <v>699.2</v>
      </c>
      <c r="T27" s="19" t="str">
        <f>IF(S27&gt;500,"符合","不符合")</f>
        <v>符合</v>
      </c>
      <c r="U27" s="3"/>
      <c r="V27" s="1"/>
    </row>
    <row r="28" spans="2:22" ht="17.25" thickBot="1" x14ac:dyDescent="0.3">
      <c r="B28" s="32" t="s">
        <v>54</v>
      </c>
      <c r="C28" s="11">
        <v>578</v>
      </c>
      <c r="D28" s="1">
        <v>680</v>
      </c>
      <c r="E28" s="12">
        <v>745</v>
      </c>
      <c r="F28" s="11">
        <v>520</v>
      </c>
      <c r="G28" s="1">
        <v>643</v>
      </c>
      <c r="H28" s="12">
        <v>642</v>
      </c>
      <c r="I28" s="11">
        <v>525</v>
      </c>
      <c r="J28" s="1">
        <v>486</v>
      </c>
      <c r="K28" s="12">
        <v>621</v>
      </c>
      <c r="L28" s="29">
        <f>(+C28+D28+E28+F28+G28+H28+I28+J28+K28)/9</f>
        <v>604.44444444444446</v>
      </c>
      <c r="M28" s="18" t="str">
        <f>IF(L28&gt;350,"符合","不符合")</f>
        <v>符合</v>
      </c>
      <c r="N28" s="11">
        <v>888</v>
      </c>
      <c r="O28" s="1">
        <v>870</v>
      </c>
      <c r="P28" s="1">
        <v>635</v>
      </c>
      <c r="Q28" s="1">
        <v>581</v>
      </c>
      <c r="R28" s="2">
        <v>522</v>
      </c>
      <c r="S28" s="18">
        <f>(+N28+O28+P28+Q28+R28)/5</f>
        <v>699.2</v>
      </c>
      <c r="T28" s="19" t="str">
        <f>IF(S28&gt;500,"符合","不符合")</f>
        <v>符合</v>
      </c>
      <c r="U28" s="3"/>
      <c r="V28" s="1"/>
    </row>
    <row r="29" spans="2:22" ht="17.25" thickBot="1" x14ac:dyDescent="0.3">
      <c r="B29" s="32" t="s">
        <v>21</v>
      </c>
      <c r="C29" s="11">
        <v>460</v>
      </c>
      <c r="D29" s="1">
        <v>530</v>
      </c>
      <c r="E29" s="12">
        <v>489</v>
      </c>
      <c r="F29" s="11">
        <v>398</v>
      </c>
      <c r="G29" s="1">
        <v>456</v>
      </c>
      <c r="H29" s="12">
        <v>512</v>
      </c>
      <c r="I29" s="11">
        <v>546</v>
      </c>
      <c r="J29" s="1">
        <v>550</v>
      </c>
      <c r="K29" s="12">
        <v>656</v>
      </c>
      <c r="L29" s="29">
        <f t="shared" si="0"/>
        <v>510.77777777777777</v>
      </c>
      <c r="M29" s="18" t="str">
        <f t="shared" si="1"/>
        <v>符合</v>
      </c>
      <c r="N29" s="11">
        <v>578</v>
      </c>
      <c r="O29" s="1">
        <v>550</v>
      </c>
      <c r="P29" s="1">
        <v>537</v>
      </c>
      <c r="Q29" s="1">
        <v>575</v>
      </c>
      <c r="R29" s="2">
        <v>513</v>
      </c>
      <c r="S29" s="18">
        <f t="shared" si="2"/>
        <v>550.6</v>
      </c>
      <c r="T29" s="19" t="str">
        <f t="shared" si="3"/>
        <v>符合</v>
      </c>
      <c r="U29" s="3"/>
      <c r="V29" s="1"/>
    </row>
    <row r="30" spans="2:22" ht="17.25" thickBot="1" x14ac:dyDescent="0.3">
      <c r="B30" s="32" t="s">
        <v>22</v>
      </c>
      <c r="C30" s="11">
        <v>610</v>
      </c>
      <c r="D30" s="1">
        <v>540</v>
      </c>
      <c r="E30" s="12">
        <v>680</v>
      </c>
      <c r="F30" s="11">
        <v>570</v>
      </c>
      <c r="G30" s="1">
        <v>550</v>
      </c>
      <c r="H30" s="12">
        <v>610</v>
      </c>
      <c r="I30" s="11">
        <v>860</v>
      </c>
      <c r="J30" s="1">
        <v>850</v>
      </c>
      <c r="K30" s="12">
        <v>912</v>
      </c>
      <c r="L30" s="29">
        <f t="shared" si="0"/>
        <v>686.88888888888891</v>
      </c>
      <c r="M30" s="18" t="str">
        <f t="shared" si="1"/>
        <v>符合</v>
      </c>
      <c r="N30" s="11">
        <v>599</v>
      </c>
      <c r="O30" s="1">
        <v>540</v>
      </c>
      <c r="P30" s="1">
        <v>635</v>
      </c>
      <c r="Q30" s="1">
        <v>597</v>
      </c>
      <c r="R30" s="2">
        <v>543</v>
      </c>
      <c r="S30" s="18">
        <f t="shared" si="2"/>
        <v>582.79999999999995</v>
      </c>
      <c r="T30" s="19" t="str">
        <f t="shared" si="3"/>
        <v>符合</v>
      </c>
      <c r="U30" s="3"/>
      <c r="V30" s="1"/>
    </row>
    <row r="31" spans="2:22" ht="17.25" thickBot="1" x14ac:dyDescent="0.3">
      <c r="B31" s="32" t="s">
        <v>23</v>
      </c>
      <c r="C31" s="11">
        <v>730</v>
      </c>
      <c r="D31" s="1">
        <v>560</v>
      </c>
      <c r="E31" s="12">
        <v>897</v>
      </c>
      <c r="F31" s="11">
        <v>790</v>
      </c>
      <c r="G31" s="1">
        <v>645</v>
      </c>
      <c r="H31" s="12">
        <v>690</v>
      </c>
      <c r="I31" s="11">
        <v>1165</v>
      </c>
      <c r="J31" s="1">
        <v>1080</v>
      </c>
      <c r="K31" s="12">
        <v>1009</v>
      </c>
      <c r="L31" s="29">
        <f t="shared" si="0"/>
        <v>840.66666666666663</v>
      </c>
      <c r="M31" s="18" t="str">
        <f t="shared" si="1"/>
        <v>符合</v>
      </c>
      <c r="N31" s="11">
        <v>745</v>
      </c>
      <c r="O31" s="1">
        <v>741</v>
      </c>
      <c r="P31" s="1">
        <v>764</v>
      </c>
      <c r="Q31" s="1">
        <v>650</v>
      </c>
      <c r="R31" s="2">
        <v>612</v>
      </c>
      <c r="S31" s="18">
        <f t="shared" si="2"/>
        <v>702.4</v>
      </c>
      <c r="T31" s="19" t="str">
        <f t="shared" si="3"/>
        <v>符合</v>
      </c>
      <c r="U31" s="3"/>
      <c r="V31" s="1"/>
    </row>
    <row r="32" spans="2:22" ht="17.25" thickBot="1" x14ac:dyDescent="0.3">
      <c r="B32" s="32" t="s">
        <v>24</v>
      </c>
      <c r="C32" s="11">
        <v>705</v>
      </c>
      <c r="D32" s="1">
        <v>643</v>
      </c>
      <c r="E32" s="12">
        <v>689</v>
      </c>
      <c r="F32" s="11">
        <v>770</v>
      </c>
      <c r="G32" s="1">
        <v>640</v>
      </c>
      <c r="H32" s="12">
        <v>798</v>
      </c>
      <c r="I32" s="11">
        <v>1180</v>
      </c>
      <c r="J32" s="1">
        <v>1210</v>
      </c>
      <c r="K32" s="12">
        <v>1140</v>
      </c>
      <c r="L32" s="29">
        <f t="shared" si="0"/>
        <v>863.88888888888891</v>
      </c>
      <c r="M32" s="18" t="str">
        <f t="shared" si="1"/>
        <v>符合</v>
      </c>
      <c r="N32" s="11">
        <v>589</v>
      </c>
      <c r="O32" s="1">
        <v>555</v>
      </c>
      <c r="P32" s="1">
        <v>775</v>
      </c>
      <c r="Q32" s="1">
        <v>840</v>
      </c>
      <c r="R32" s="2">
        <v>811</v>
      </c>
      <c r="S32" s="18">
        <f t="shared" si="2"/>
        <v>714</v>
      </c>
      <c r="T32" s="19" t="str">
        <f t="shared" si="3"/>
        <v>符合</v>
      </c>
      <c r="U32" s="3"/>
      <c r="V32" s="1"/>
    </row>
    <row r="33" spans="2:22" ht="17.25" thickBot="1" x14ac:dyDescent="0.3">
      <c r="B33" s="32" t="s">
        <v>25</v>
      </c>
      <c r="C33" s="11">
        <v>540</v>
      </c>
      <c r="D33" s="1">
        <v>580</v>
      </c>
      <c r="E33" s="12">
        <v>620</v>
      </c>
      <c r="F33" s="11">
        <v>784</v>
      </c>
      <c r="G33" s="1">
        <v>604</v>
      </c>
      <c r="H33" s="12">
        <v>740</v>
      </c>
      <c r="I33" s="11">
        <v>660</v>
      </c>
      <c r="J33" s="1">
        <v>890</v>
      </c>
      <c r="K33" s="12">
        <v>660</v>
      </c>
      <c r="L33" s="29">
        <f t="shared" si="0"/>
        <v>675.33333333333337</v>
      </c>
      <c r="M33" s="18" t="str">
        <f t="shared" si="1"/>
        <v>符合</v>
      </c>
      <c r="N33" s="11">
        <v>887</v>
      </c>
      <c r="O33" s="1">
        <v>845</v>
      </c>
      <c r="P33" s="1">
        <v>532</v>
      </c>
      <c r="Q33" s="1">
        <v>557</v>
      </c>
      <c r="R33" s="2">
        <v>510</v>
      </c>
      <c r="S33" s="18">
        <f t="shared" si="2"/>
        <v>666.2</v>
      </c>
      <c r="T33" s="19" t="str">
        <f t="shared" si="3"/>
        <v>符合</v>
      </c>
      <c r="U33" s="3"/>
      <c r="V33" s="1"/>
    </row>
    <row r="34" spans="2:22" ht="17.25" thickBot="1" x14ac:dyDescent="0.3">
      <c r="B34" s="32" t="s">
        <v>55</v>
      </c>
      <c r="C34" s="11">
        <v>540</v>
      </c>
      <c r="D34" s="1">
        <v>580</v>
      </c>
      <c r="E34" s="12">
        <v>620</v>
      </c>
      <c r="F34" s="11">
        <v>784</v>
      </c>
      <c r="G34" s="1">
        <v>604</v>
      </c>
      <c r="H34" s="12">
        <v>740</v>
      </c>
      <c r="I34" s="11">
        <v>660</v>
      </c>
      <c r="J34" s="1">
        <v>890</v>
      </c>
      <c r="K34" s="12">
        <v>660</v>
      </c>
      <c r="L34" s="29">
        <f t="shared" ref="L34" si="4">(+C34+D34+E34+F34+G34+H34+I34+J34+K34)/9</f>
        <v>675.33333333333337</v>
      </c>
      <c r="M34" s="18" t="str">
        <f t="shared" ref="M34" si="5">IF(L34&gt;350,"符合","不符合")</f>
        <v>符合</v>
      </c>
      <c r="N34" s="11">
        <v>887</v>
      </c>
      <c r="O34" s="1">
        <v>845</v>
      </c>
      <c r="P34" s="1">
        <v>532</v>
      </c>
      <c r="Q34" s="1">
        <v>557</v>
      </c>
      <c r="R34" s="2">
        <v>510</v>
      </c>
      <c r="S34" s="18">
        <f t="shared" ref="S34" si="6">(+N34+O34+P34+Q34+R34)/5</f>
        <v>666.2</v>
      </c>
      <c r="T34" s="19" t="str">
        <f t="shared" ref="T34" si="7">IF(S34&gt;500,"符合","不符合")</f>
        <v>符合</v>
      </c>
      <c r="U34" s="3"/>
      <c r="V34" s="1"/>
    </row>
    <row r="35" spans="2:22" ht="17.25" thickBot="1" x14ac:dyDescent="0.3">
      <c r="B35" s="32" t="s">
        <v>26</v>
      </c>
      <c r="C35" s="11">
        <v>458</v>
      </c>
      <c r="D35" s="1">
        <v>580</v>
      </c>
      <c r="E35" s="12">
        <v>391</v>
      </c>
      <c r="F35" s="11">
        <v>580</v>
      </c>
      <c r="G35" s="1">
        <v>653</v>
      </c>
      <c r="H35" s="12">
        <v>611</v>
      </c>
      <c r="I35" s="11">
        <v>588</v>
      </c>
      <c r="J35" s="1">
        <v>486</v>
      </c>
      <c r="K35" s="12">
        <v>599</v>
      </c>
      <c r="L35" s="29">
        <f>(+C35+D35+E35+F35+G35+H35+I35+J35+K35)/9</f>
        <v>549.55555555555554</v>
      </c>
      <c r="M35" s="18" t="str">
        <f>IF(L35&gt;350,"符合","不符合")</f>
        <v>符合</v>
      </c>
      <c r="N35" s="11">
        <v>768</v>
      </c>
      <c r="O35" s="1">
        <v>711</v>
      </c>
      <c r="P35" s="1">
        <v>460</v>
      </c>
      <c r="Q35" s="1">
        <v>574</v>
      </c>
      <c r="R35" s="2">
        <v>544</v>
      </c>
      <c r="S35" s="18">
        <f>(+N35+O35+P35+Q35+R35)/5</f>
        <v>611.4</v>
      </c>
      <c r="T35" s="19" t="str">
        <f>IF(S35&gt;500,"符合","不符合")</f>
        <v>符合</v>
      </c>
      <c r="U35" s="3"/>
      <c r="V35" s="1"/>
    </row>
    <row r="36" spans="2:22" ht="17.25" thickBot="1" x14ac:dyDescent="0.3">
      <c r="B36" s="32" t="s">
        <v>27</v>
      </c>
      <c r="C36" s="11">
        <v>550</v>
      </c>
      <c r="D36" s="1">
        <v>540</v>
      </c>
      <c r="E36" s="12">
        <v>501</v>
      </c>
      <c r="F36" s="11">
        <v>450</v>
      </c>
      <c r="G36" s="1">
        <v>420</v>
      </c>
      <c r="H36" s="12">
        <v>413</v>
      </c>
      <c r="I36" s="11">
        <v>1240</v>
      </c>
      <c r="J36" s="1">
        <v>1004</v>
      </c>
      <c r="K36" s="12">
        <v>1125</v>
      </c>
      <c r="L36" s="29">
        <f>(+C36+D36+E36+F36+G36+H36+I36+J36+K36)/9</f>
        <v>693.66666666666663</v>
      </c>
      <c r="M36" s="18" t="str">
        <f>IF(L36&gt;350,"符合","不符合")</f>
        <v>符合</v>
      </c>
      <c r="N36" s="11">
        <v>745</v>
      </c>
      <c r="O36" s="1">
        <v>710</v>
      </c>
      <c r="P36" s="1">
        <v>780</v>
      </c>
      <c r="Q36" s="1">
        <v>740</v>
      </c>
      <c r="R36" s="2">
        <v>700</v>
      </c>
      <c r="S36" s="18">
        <f>(+N36+O36+P36+Q36+R36)/5</f>
        <v>735</v>
      </c>
      <c r="T36" s="19" t="str">
        <f>IF(S36&gt;500,"符合","不符合")</f>
        <v>符合</v>
      </c>
      <c r="U36" s="3"/>
      <c r="V36" s="1"/>
    </row>
    <row r="37" spans="2:22" ht="17.25" thickBot="1" x14ac:dyDescent="0.3">
      <c r="B37" s="32" t="s">
        <v>28</v>
      </c>
      <c r="C37" s="11">
        <v>580</v>
      </c>
      <c r="D37" s="1">
        <v>550</v>
      </c>
      <c r="E37" s="12">
        <v>510</v>
      </c>
      <c r="F37" s="11">
        <v>674</v>
      </c>
      <c r="G37" s="1">
        <v>620</v>
      </c>
      <c r="H37" s="12">
        <v>742</v>
      </c>
      <c r="I37" s="11">
        <v>1135</v>
      </c>
      <c r="J37" s="1">
        <v>1230</v>
      </c>
      <c r="K37" s="12">
        <v>1145</v>
      </c>
      <c r="L37" s="29">
        <f>(+C37+D37+E37+F37+G37+H37+I37+J37+K37)/9</f>
        <v>798.44444444444446</v>
      </c>
      <c r="M37" s="18" t="str">
        <f>IF(L37&gt;350,"符合","不符合")</f>
        <v>符合</v>
      </c>
      <c r="N37" s="11">
        <v>658</v>
      </c>
      <c r="O37" s="1">
        <v>624</v>
      </c>
      <c r="P37" s="1">
        <v>794</v>
      </c>
      <c r="Q37" s="1">
        <v>574</v>
      </c>
      <c r="R37" s="2">
        <v>540</v>
      </c>
      <c r="S37" s="18">
        <f>(+N37+O37+P37+Q37+R37)/5</f>
        <v>638</v>
      </c>
      <c r="T37" s="19" t="str">
        <f>IF(S37&gt;500,"符合","不符合")</f>
        <v>符合</v>
      </c>
      <c r="U37" s="3"/>
      <c r="V37" s="1"/>
    </row>
    <row r="38" spans="2:22" ht="17.25" thickBot="1" x14ac:dyDescent="0.3">
      <c r="B38" s="32" t="s">
        <v>29</v>
      </c>
      <c r="C38" s="11">
        <v>589</v>
      </c>
      <c r="D38" s="1">
        <v>540</v>
      </c>
      <c r="E38" s="12">
        <v>601</v>
      </c>
      <c r="F38" s="11">
        <v>564</v>
      </c>
      <c r="G38" s="1">
        <v>578</v>
      </c>
      <c r="H38" s="12">
        <v>458</v>
      </c>
      <c r="I38" s="11">
        <v>998</v>
      </c>
      <c r="J38" s="1">
        <v>874</v>
      </c>
      <c r="K38" s="12">
        <v>890</v>
      </c>
      <c r="L38" s="29">
        <f>(+C38+D38+E38+F38+G38+H38+I38+J38+K38)/9</f>
        <v>676.88888888888891</v>
      </c>
      <c r="M38" s="18" t="str">
        <f>IF(L38&gt;350,"符合","不符合")</f>
        <v>符合</v>
      </c>
      <c r="N38" s="11">
        <v>599</v>
      </c>
      <c r="O38" s="1">
        <v>511</v>
      </c>
      <c r="P38" s="1">
        <v>650</v>
      </c>
      <c r="Q38" s="1">
        <v>638</v>
      </c>
      <c r="R38" s="2">
        <v>611</v>
      </c>
      <c r="S38" s="18">
        <f>(+N38+O38+P38+Q38+R38)/5</f>
        <v>601.79999999999995</v>
      </c>
      <c r="T38" s="19" t="str">
        <f>IF(S38&gt;500,"符合","不符合")</f>
        <v>符合</v>
      </c>
      <c r="U38" s="3"/>
      <c r="V38" s="1"/>
    </row>
    <row r="39" spans="2:22" x14ac:dyDescent="0.25">
      <c r="B39" s="32" t="s">
        <v>30</v>
      </c>
      <c r="C39" s="11">
        <v>613</v>
      </c>
      <c r="D39" s="1">
        <v>548</v>
      </c>
      <c r="E39" s="12">
        <v>594</v>
      </c>
      <c r="F39" s="11">
        <v>588</v>
      </c>
      <c r="G39" s="1">
        <v>600</v>
      </c>
      <c r="H39" s="12">
        <v>543</v>
      </c>
      <c r="I39" s="11">
        <v>650</v>
      </c>
      <c r="J39" s="1">
        <v>598</v>
      </c>
      <c r="K39" s="12">
        <v>660</v>
      </c>
      <c r="L39" s="29">
        <f>(+C39+D39+E39+F39+G39+H39+I39+J39+K39)/9</f>
        <v>599.33333333333337</v>
      </c>
      <c r="M39" s="18" t="str">
        <f>IF(L39&gt;350,"符合","不符合")</f>
        <v>符合</v>
      </c>
      <c r="N39" s="11">
        <v>777</v>
      </c>
      <c r="O39" s="1">
        <v>688</v>
      </c>
      <c r="P39" s="1">
        <v>871</v>
      </c>
      <c r="Q39" s="1">
        <v>645</v>
      </c>
      <c r="R39" s="2">
        <v>594</v>
      </c>
      <c r="S39" s="18">
        <f>(+N39+O39+P39+Q39+R39)/5</f>
        <v>715</v>
      </c>
      <c r="T39" s="19" t="str">
        <f>IF(S39&gt;500,"符合","不符合")</f>
        <v>符合</v>
      </c>
      <c r="U39" s="3"/>
      <c r="V39" s="1"/>
    </row>
    <row r="41" spans="2:22" x14ac:dyDescent="0.25">
      <c r="B41" t="s">
        <v>50</v>
      </c>
    </row>
    <row r="42" spans="2:22" x14ac:dyDescent="0.25">
      <c r="B42" t="s">
        <v>51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LEMEL</cp:lastModifiedBy>
  <dcterms:created xsi:type="dcterms:W3CDTF">2018-05-03T01:26:04Z</dcterms:created>
  <dcterms:modified xsi:type="dcterms:W3CDTF">2019-01-24T05:54:56Z</dcterms:modified>
</cp:coreProperties>
</file>